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15" windowHeight="8970"/>
  </bookViews>
  <sheets>
    <sheet name="2priedas" sheetId="1" r:id="rId1"/>
  </sheets>
  <definedNames>
    <definedName name="_xlnm.Print_Titles" localSheetId="0">'2priedas'!$15:$18</definedName>
  </definedNames>
  <calcPr calcId="125725"/>
  <smartTagPr show="none"/>
</workbook>
</file>

<file path=xl/calcChain.xml><?xml version="1.0" encoding="utf-8"?>
<calcChain xmlns="http://schemas.openxmlformats.org/spreadsheetml/2006/main">
  <c r="G39" i="1"/>
  <c r="K63"/>
  <c r="K59" s="1"/>
  <c r="J63"/>
  <c r="J59" s="1"/>
  <c r="L59" s="1"/>
  <c r="H63"/>
  <c r="H59" s="1"/>
  <c r="G63"/>
  <c r="G59" s="1"/>
  <c r="I59" s="1"/>
  <c r="J72"/>
  <c r="L72" s="1"/>
  <c r="K52"/>
  <c r="J52"/>
  <c r="L52" s="1"/>
  <c r="K39"/>
  <c r="J39"/>
  <c r="L39" s="1"/>
  <c r="K32"/>
  <c r="J32"/>
  <c r="K21"/>
  <c r="L21"/>
  <c r="K20"/>
  <c r="J20"/>
  <c r="L22"/>
  <c r="L23"/>
  <c r="L24"/>
  <c r="L25"/>
  <c r="L26"/>
  <c r="L27"/>
  <c r="L28"/>
  <c r="L29"/>
  <c r="L30"/>
  <c r="L31"/>
  <c r="L32"/>
  <c r="L33"/>
  <c r="L34"/>
  <c r="L35"/>
  <c r="L36"/>
  <c r="L37"/>
  <c r="L38"/>
  <c r="L40"/>
  <c r="L41"/>
  <c r="L42"/>
  <c r="L43"/>
  <c r="L44"/>
  <c r="L45"/>
  <c r="L46"/>
  <c r="L47"/>
  <c r="L48"/>
  <c r="L49"/>
  <c r="L50"/>
  <c r="L51"/>
  <c r="L53"/>
  <c r="L54"/>
  <c r="L55"/>
  <c r="L56"/>
  <c r="L57"/>
  <c r="L58"/>
  <c r="L60"/>
  <c r="L61"/>
  <c r="L62"/>
  <c r="L63"/>
  <c r="L64"/>
  <c r="L65"/>
  <c r="L66"/>
  <c r="L67"/>
  <c r="L68"/>
  <c r="L69"/>
  <c r="L70"/>
  <c r="L71"/>
  <c r="L73"/>
  <c r="L74"/>
  <c r="G21"/>
  <c r="G20" s="1"/>
  <c r="G32"/>
  <c r="H39"/>
  <c r="I39" s="1"/>
  <c r="H21"/>
  <c r="H20" s="1"/>
  <c r="H32"/>
  <c r="I23"/>
  <c r="I24"/>
  <c r="I25"/>
  <c r="I26"/>
  <c r="I27"/>
  <c r="I28"/>
  <c r="I29"/>
  <c r="I30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G52"/>
  <c r="H52"/>
  <c r="I53"/>
  <c r="I54"/>
  <c r="I55"/>
  <c r="I56"/>
  <c r="I57"/>
  <c r="I58"/>
  <c r="I60"/>
  <c r="I61"/>
  <c r="I62"/>
  <c r="I64"/>
  <c r="I65"/>
  <c r="I66"/>
  <c r="I67"/>
  <c r="I68"/>
  <c r="I69"/>
  <c r="I70"/>
  <c r="I71"/>
  <c r="G72"/>
  <c r="I72" s="1"/>
  <c r="I73"/>
  <c r="I74"/>
  <c r="I22"/>
  <c r="L19" l="1"/>
  <c r="L20"/>
  <c r="I52"/>
  <c r="I63"/>
  <c r="I21"/>
  <c r="I20"/>
  <c r="H19"/>
  <c r="I19" l="1"/>
</calcChain>
</file>

<file path=xl/sharedStrings.xml><?xml version="1.0" encoding="utf-8"?>
<sst xmlns="http://schemas.openxmlformats.org/spreadsheetml/2006/main" count="146" uniqueCount="133">
  <si>
    <t>5-ojo VSAFAS „Pinigų srautų ataskaita“</t>
  </si>
  <si>
    <t>2 priedas</t>
  </si>
  <si>
    <t>(Žemesniojo lygio viešojo sektoriaus subjektų, išskyrus mokesčių fondus ir išteklių fondus, pinigų srautų ataskaitos forma)</t>
  </si>
  <si>
    <t>(viešojo sektoriaus subjekto arba viešojo sektoriaus subjektų grupės pavadinimas)</t>
  </si>
  <si>
    <t>(viešojo sektoriaus subjekto, parengusio pinigų srautų ataskaitą (konsoliduotąją pinigų srautų ataskaitą), kodas, adresas)</t>
  </si>
  <si>
    <t>PINIGŲ SRAUTŲ ATASKAITA</t>
  </si>
  <si>
    <t>(data)</t>
  </si>
  <si>
    <t>Eil. Nr.</t>
  </si>
  <si>
    <t>Straipsniai</t>
  </si>
  <si>
    <t xml:space="preserve">Pastabos Nr. </t>
  </si>
  <si>
    <t>Ataskaitinis laikotarpis</t>
  </si>
  <si>
    <t>Praėjęs ataskaitinis laikotarpis</t>
  </si>
  <si>
    <t>Tiesioginiai pinigų srautai</t>
  </si>
  <si>
    <t>Netiesioginiai pinigų srautai</t>
  </si>
  <si>
    <t>Netiesioginiaipinigų srautai</t>
  </si>
  <si>
    <t>3</t>
  </si>
  <si>
    <t>A.</t>
  </si>
  <si>
    <t>PAGRINDINĖS VEIKLOS PINIGŲ SRAUTAI</t>
  </si>
  <si>
    <t>I.</t>
  </si>
  <si>
    <t>Įplaukos</t>
  </si>
  <si>
    <t>I.1.</t>
  </si>
  <si>
    <t>I.1.1</t>
  </si>
  <si>
    <t>Iš valstybės biudžeto</t>
  </si>
  <si>
    <t>I.1.2</t>
  </si>
  <si>
    <t>Iš savivaldybės biudžeto</t>
  </si>
  <si>
    <t>I.1.3</t>
  </si>
  <si>
    <t>Iš ES, užsienio valstybių ir tarptautinių organizacijų</t>
  </si>
  <si>
    <t>I.1.4</t>
  </si>
  <si>
    <t>Iš kitų šaltinių</t>
  </si>
  <si>
    <t>I.2.</t>
  </si>
  <si>
    <t>Iš socialinių įmokų</t>
  </si>
  <si>
    <t>Už suteiktas paslaugas iš pirkėjų</t>
  </si>
  <si>
    <t>I.4</t>
  </si>
  <si>
    <t>Už suteiktas paslaugas iš biudžeto</t>
  </si>
  <si>
    <t>I.5</t>
  </si>
  <si>
    <t>Gautos palūkanos</t>
  </si>
  <si>
    <t>I.6</t>
  </si>
  <si>
    <t>Kitos įplaukos</t>
  </si>
  <si>
    <t>II.</t>
  </si>
  <si>
    <t>Pervestos lėšos</t>
  </si>
  <si>
    <t>II.1</t>
  </si>
  <si>
    <t>Į valstybės biudžetą</t>
  </si>
  <si>
    <t>II.2</t>
  </si>
  <si>
    <t>Į savivaldybių biudžetus</t>
  </si>
  <si>
    <t>II.3.</t>
  </si>
  <si>
    <t>ES, užsienio valstybėms ir tarptautinėms organizacijoms</t>
  </si>
  <si>
    <t>II.4</t>
  </si>
  <si>
    <t xml:space="preserve">Į kitus išteklių fondus </t>
  </si>
  <si>
    <t>II.5</t>
  </si>
  <si>
    <t>II.6</t>
  </si>
  <si>
    <t>Kitiems subjektams</t>
  </si>
  <si>
    <t>III.</t>
  </si>
  <si>
    <t>Išmokos</t>
  </si>
  <si>
    <t>III.1</t>
  </si>
  <si>
    <t>Darbo užmokesčio ir socialinio draudimo</t>
  </si>
  <si>
    <t>III.2</t>
  </si>
  <si>
    <t>Komunalinių paslaugų ir ryšių</t>
  </si>
  <si>
    <t>III.3</t>
  </si>
  <si>
    <t>Komandiruočių</t>
  </si>
  <si>
    <t>III.4</t>
  </si>
  <si>
    <t>Transporto</t>
  </si>
  <si>
    <t>III.5</t>
  </si>
  <si>
    <t>Kvalifikacijos kėlimo</t>
  </si>
  <si>
    <t>III.6</t>
  </si>
  <si>
    <t>Paprastojo remonto ir eksploatavimo</t>
  </si>
  <si>
    <t>III.7</t>
  </si>
  <si>
    <t>Atsargų įsigijimo</t>
  </si>
  <si>
    <t>III.8</t>
  </si>
  <si>
    <t>Socialinių išmokų</t>
  </si>
  <si>
    <t>III.9</t>
  </si>
  <si>
    <t>Nuomos</t>
  </si>
  <si>
    <t>III.10</t>
  </si>
  <si>
    <t>Kitų paslaugų įsigijimo</t>
  </si>
  <si>
    <t>III.11</t>
  </si>
  <si>
    <t>Sumokėtos palūkanos</t>
  </si>
  <si>
    <t>III.12</t>
  </si>
  <si>
    <t>Kitos išmokos</t>
  </si>
  <si>
    <t>B.</t>
  </si>
  <si>
    <t>INVESTICINĖS VEIKLOS PINIGŲ SRAUTAI</t>
  </si>
  <si>
    <t>Ilgalaikio turto (išskyrus finansinį) ir biologinio turto įsigijimas</t>
  </si>
  <si>
    <t>Ilgalaikio turto (išskyrus finansinį) ir biologinio turto perleidimas</t>
  </si>
  <si>
    <t>Ilgalaikio finansinio turto įsigijimas</t>
  </si>
  <si>
    <t>IV.</t>
  </si>
  <si>
    <t>IV.1</t>
  </si>
  <si>
    <t>IV.2</t>
  </si>
  <si>
    <t>IV.3</t>
  </si>
  <si>
    <t>V.</t>
  </si>
  <si>
    <t>VI.</t>
  </si>
  <si>
    <t>VII.</t>
  </si>
  <si>
    <t>C.</t>
  </si>
  <si>
    <t>FINANSINĖS VEIKLOS PINIGŲ SRAUTAI</t>
  </si>
  <si>
    <t>Įplaukos iš gautų paskolų</t>
  </si>
  <si>
    <t>Gautų paskolų grąžinimas</t>
  </si>
  <si>
    <t>Finansinės nuomos (lizingo) įsipareigojimų apmokėjimas</t>
  </si>
  <si>
    <t xml:space="preserve">IV. </t>
  </si>
  <si>
    <t>IV.4</t>
  </si>
  <si>
    <t>Gauti dividendai</t>
  </si>
  <si>
    <t>Kiti finansinės veiklos pinigų srautai</t>
  </si>
  <si>
    <t>D.</t>
  </si>
  <si>
    <t>VALIUTOS KURSŲ PASIKEITIMO ĮTAKA PINIGŲ IR PINIGŲ EKVIVALENTŲ LIKUČIUI</t>
  </si>
  <si>
    <t>Pinigų ir pinigų ekvivalentų padidėjimas (sumažėjimas)</t>
  </si>
  <si>
    <t>Pinigai ir pinigų ekvivalentai ataskaitinio laikotarpio pradžioje</t>
  </si>
  <si>
    <t>Pinigai ir pinigų ekvivalentai ataskaitinio laikotarpio pabaigoje</t>
  </si>
  <si>
    <t xml:space="preserve"> </t>
  </si>
  <si>
    <t>Iš viso</t>
  </si>
  <si>
    <t>Iš mokesčių</t>
  </si>
  <si>
    <t>I.3.</t>
  </si>
  <si>
    <t>I.7</t>
  </si>
  <si>
    <t>Finansavimo sumos kitoms išlaidoms ir atsargoms:</t>
  </si>
  <si>
    <t>Viešojo sektoriaus subjektams</t>
  </si>
  <si>
    <t>Ilgalaikio finansinio turto perleidimas</t>
  </si>
  <si>
    <t>Terminuotųjų indėlių (padidėjimas) sumažėjimas</t>
  </si>
  <si>
    <t>Kiti investicinės veiklos pinigų srautai</t>
  </si>
  <si>
    <t>Gautos finansavimo sumos ilgalaikiam ir biologiniam turtui įsigyti:</t>
  </si>
  <si>
    <t xml:space="preserve">     Iš valstybės biudžeto</t>
  </si>
  <si>
    <t xml:space="preserve">     Iš savivaldybės biudžeto</t>
  </si>
  <si>
    <t xml:space="preserve">     Iš ES, užsienio valstybių ir tarptautinių  organizacijų</t>
  </si>
  <si>
    <t xml:space="preserve">     Iš kitų šaltinių</t>
  </si>
  <si>
    <t xml:space="preserve">Grąžintos ir perduotos finansavimo sumos ilgalaikiam ir biologiniam turtui įsigyti </t>
  </si>
  <si>
    <t>Pateikimo valiuta ir tikslumas: litais arba tūkstančiais litų</t>
  </si>
  <si>
    <t xml:space="preserve"> (parašas) </t>
  </si>
  <si>
    <t>(vardas ir pavardė)</t>
  </si>
  <si>
    <t>(vyriausiasis buhalteris (buhalteris)</t>
  </si>
  <si>
    <t>(viešojo sektoriaus subjekto vadovas arba jo įgaliotas administracijos vadovas)</t>
  </si>
  <si>
    <t xml:space="preserve">_____________________________________________________________                      </t>
  </si>
  <si>
    <t>PAGAL  2013.12.31 D. DUOMENIS</t>
  </si>
  <si>
    <t>Direktorė</t>
  </si>
  <si>
    <t>vyr. buhalterė</t>
  </si>
  <si>
    <t>Ramutė Karpovičienė</t>
  </si>
  <si>
    <t>Natalija Robačevskaja</t>
  </si>
  <si>
    <t>Senųjų Trakų Kęstučio pagrindinė mokykla</t>
  </si>
  <si>
    <t>191817949, Senieji Trakai , Trakų g. 66 A</t>
  </si>
  <si>
    <t xml:space="preserve">2014.02.03Nr.     </t>
  </si>
</sst>
</file>

<file path=xl/styles.xml><?xml version="1.0" encoding="utf-8"?>
<styleSheet xmlns="http://schemas.openxmlformats.org/spreadsheetml/2006/main">
  <fonts count="14">
    <font>
      <sz val="10"/>
      <name val="Arial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  <charset val="186"/>
    </font>
    <font>
      <sz val="9"/>
      <name val="Times New Roman"/>
      <family val="1"/>
      <charset val="186"/>
    </font>
    <font>
      <b/>
      <sz val="10"/>
      <name val="Arial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Arial"/>
    </font>
    <font>
      <b/>
      <sz val="10"/>
      <color indexed="10"/>
      <name val="Times New Roman"/>
      <family val="1"/>
      <charset val="186"/>
    </font>
    <font>
      <sz val="10"/>
      <color indexed="10"/>
      <name val="Arial"/>
      <charset val="186"/>
    </font>
    <font>
      <sz val="10"/>
      <color indexed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top" wrapText="1"/>
    </xf>
    <xf numFmtId="0" fontId="13" fillId="0" borderId="0" xfId="0" applyFont="1" applyAlignment="1"/>
    <xf numFmtId="0" fontId="13" fillId="0" borderId="5" xfId="0" applyFont="1" applyBorder="1" applyAlignment="1"/>
    <xf numFmtId="0" fontId="13" fillId="0" borderId="0" xfId="0" applyFont="1" applyBorder="1" applyAlignment="1"/>
    <xf numFmtId="0" fontId="13" fillId="0" borderId="0" xfId="0" applyFont="1" applyFill="1" applyAlignment="1"/>
    <xf numFmtId="0" fontId="13" fillId="0" borderId="5" xfId="0" applyFont="1" applyFill="1" applyBorder="1" applyAlignment="1"/>
    <xf numFmtId="0" fontId="13" fillId="0" borderId="0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left"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3"/>
  <sheetViews>
    <sheetView showGridLines="0" tabSelected="1" topLeftCell="L1" zoomScaleSheetLayoutView="100" workbookViewId="0">
      <selection activeCell="N13" sqref="N13"/>
    </sheetView>
  </sheetViews>
  <sheetFormatPr defaultRowHeight="12.75"/>
  <cols>
    <col min="1" max="1" width="5.140625" style="1" customWidth="1"/>
    <col min="2" max="2" width="17.85546875" style="2" customWidth="1"/>
    <col min="3" max="3" width="1.28515625" style="2" customWidth="1"/>
    <col min="4" max="4" width="2.7109375" style="2" customWidth="1"/>
    <col min="5" max="5" width="25.42578125" style="2" customWidth="1"/>
    <col min="6" max="6" width="8.28515625" style="3" customWidth="1"/>
    <col min="7" max="7" width="14.7109375" style="1" customWidth="1"/>
    <col min="8" max="8" width="14.42578125" style="1" customWidth="1"/>
    <col min="9" max="9" width="13.85546875" style="1" customWidth="1"/>
    <col min="10" max="10" width="15.42578125" style="1" customWidth="1"/>
    <col min="11" max="11" width="11.5703125" style="1" customWidth="1"/>
    <col min="12" max="12" width="14.85546875" style="1" customWidth="1"/>
    <col min="13" max="13" width="3.42578125" style="1" customWidth="1"/>
    <col min="14" max="14" width="64.42578125" style="1" customWidth="1"/>
    <col min="15" max="15" width="59.140625" style="1" customWidth="1"/>
    <col min="16" max="16" width="9.140625" style="1"/>
    <col min="17" max="19" width="0" style="1" hidden="1" customWidth="1"/>
    <col min="20" max="20" width="5.28515625" style="1" hidden="1" customWidth="1"/>
    <col min="21" max="23" width="0" style="1" hidden="1" customWidth="1"/>
    <col min="24" max="16384" width="9.140625" style="1"/>
  </cols>
  <sheetData>
    <row r="1" spans="1:15">
      <c r="G1" s="4"/>
      <c r="I1" s="5"/>
      <c r="J1" s="4"/>
      <c r="K1" s="5" t="s">
        <v>0</v>
      </c>
      <c r="L1" s="4"/>
    </row>
    <row r="2" spans="1:15">
      <c r="G2" s="4"/>
      <c r="I2" s="5"/>
      <c r="J2" s="4"/>
      <c r="K2" s="5" t="s">
        <v>1</v>
      </c>
      <c r="L2" s="4"/>
    </row>
    <row r="3" spans="1:1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"/>
    </row>
    <row r="4" spans="1:1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"/>
    </row>
    <row r="5" spans="1:15">
      <c r="A5" s="65" t="s">
        <v>130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7"/>
    </row>
    <row r="6" spans="1:1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7"/>
    </row>
    <row r="7" spans="1:15" ht="12.75" customHeight="1">
      <c r="A7" s="35"/>
      <c r="B7" s="35"/>
      <c r="C7" s="35"/>
      <c r="D7" s="35"/>
      <c r="E7" s="65" t="s">
        <v>131</v>
      </c>
      <c r="F7" s="65"/>
      <c r="G7" s="65"/>
      <c r="H7" s="65"/>
      <c r="I7" s="65"/>
      <c r="J7" s="35"/>
      <c r="K7" s="35"/>
      <c r="L7" s="7"/>
    </row>
    <row r="8" spans="1:15">
      <c r="A8" s="34"/>
      <c r="B8" s="34"/>
      <c r="C8" s="34"/>
      <c r="D8" s="34"/>
      <c r="E8" s="63" t="s">
        <v>4</v>
      </c>
      <c r="F8" s="63"/>
      <c r="G8" s="63"/>
      <c r="H8" s="63"/>
      <c r="I8" s="63"/>
      <c r="J8" s="34"/>
      <c r="K8" s="34"/>
      <c r="L8" s="32"/>
    </row>
    <row r="9" spans="1:15">
      <c r="A9" s="66"/>
      <c r="B9" s="66"/>
      <c r="C9" s="66"/>
      <c r="D9" s="66"/>
      <c r="E9" s="66"/>
      <c r="F9" s="66"/>
    </row>
    <row r="10" spans="1:15">
      <c r="A10" s="62" t="s">
        <v>5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"/>
    </row>
    <row r="11" spans="1:15">
      <c r="A11" s="62" t="s">
        <v>125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"/>
    </row>
    <row r="12" spans="1:15">
      <c r="A12" s="6"/>
      <c r="B12" s="8"/>
      <c r="C12" s="8"/>
      <c r="D12" s="8"/>
      <c r="E12" s="8"/>
      <c r="F12" s="8"/>
      <c r="G12" s="9"/>
      <c r="H12" s="9"/>
      <c r="I12" s="9"/>
      <c r="J12" s="9"/>
      <c r="K12" s="9"/>
      <c r="L12" s="9"/>
    </row>
    <row r="13" spans="1:15">
      <c r="A13" s="64" t="s">
        <v>132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7"/>
    </row>
    <row r="14" spans="1:15">
      <c r="A14" s="65" t="s">
        <v>6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7"/>
    </row>
    <row r="15" spans="1:15" ht="12.75" customHeight="1">
      <c r="A15" s="6"/>
      <c r="B15" s="7"/>
      <c r="C15" s="7"/>
      <c r="D15" s="7"/>
      <c r="E15" s="7"/>
      <c r="F15" s="79" t="s">
        <v>119</v>
      </c>
      <c r="G15" s="79"/>
      <c r="H15" s="79"/>
      <c r="I15" s="79"/>
      <c r="J15" s="79"/>
      <c r="K15" s="79"/>
      <c r="L15" s="79"/>
    </row>
    <row r="16" spans="1:15" ht="24.95" customHeight="1">
      <c r="A16" s="67" t="s">
        <v>7</v>
      </c>
      <c r="B16" s="69" t="s">
        <v>8</v>
      </c>
      <c r="C16" s="70"/>
      <c r="D16" s="70"/>
      <c r="E16" s="71"/>
      <c r="F16" s="75" t="s">
        <v>9</v>
      </c>
      <c r="G16" s="46" t="s">
        <v>10</v>
      </c>
      <c r="H16" s="77"/>
      <c r="I16" s="47"/>
      <c r="J16" s="78" t="s">
        <v>11</v>
      </c>
      <c r="K16" s="78"/>
      <c r="L16" s="78"/>
      <c r="N16" s="101"/>
      <c r="O16" s="101"/>
    </row>
    <row r="17" spans="1:15" ht="38.25" customHeight="1">
      <c r="A17" s="68"/>
      <c r="B17" s="72"/>
      <c r="C17" s="73"/>
      <c r="D17" s="73"/>
      <c r="E17" s="74"/>
      <c r="F17" s="76"/>
      <c r="G17" s="11" t="s">
        <v>12</v>
      </c>
      <c r="H17" s="11" t="s">
        <v>13</v>
      </c>
      <c r="I17" s="11" t="s">
        <v>104</v>
      </c>
      <c r="J17" s="11" t="s">
        <v>12</v>
      </c>
      <c r="K17" s="11" t="s">
        <v>14</v>
      </c>
      <c r="L17" s="11" t="s">
        <v>104</v>
      </c>
      <c r="N17" s="102"/>
      <c r="O17" s="102"/>
    </row>
    <row r="18" spans="1:15" ht="12.75" customHeight="1">
      <c r="A18" s="10">
        <v>1</v>
      </c>
      <c r="B18" s="80">
        <v>2</v>
      </c>
      <c r="C18" s="81"/>
      <c r="D18" s="81"/>
      <c r="E18" s="82"/>
      <c r="F18" s="11" t="s">
        <v>15</v>
      </c>
      <c r="G18" s="11">
        <v>4</v>
      </c>
      <c r="H18" s="11">
        <v>5</v>
      </c>
      <c r="I18" s="11">
        <v>6</v>
      </c>
      <c r="J18" s="11">
        <v>7</v>
      </c>
      <c r="K18" s="11">
        <v>8</v>
      </c>
      <c r="L18" s="11">
        <v>9</v>
      </c>
      <c r="N18" s="102"/>
      <c r="O18" s="102"/>
    </row>
    <row r="19" spans="1:15" s="2" customFormat="1" ht="25.5" customHeight="1">
      <c r="A19" s="26" t="s">
        <v>16</v>
      </c>
      <c r="B19" s="59" t="s">
        <v>17</v>
      </c>
      <c r="C19" s="60"/>
      <c r="D19" s="60"/>
      <c r="E19" s="61"/>
      <c r="F19" s="12"/>
      <c r="G19" s="20">
        <v>-1429.44</v>
      </c>
      <c r="H19" s="20">
        <f>SUM(H20)-SUM(H32,H39)</f>
        <v>0</v>
      </c>
      <c r="I19" s="20">
        <f>SUM(G19)+SUM(H19)</f>
        <v>-1429.44</v>
      </c>
      <c r="J19" s="20">
        <v>5916.93</v>
      </c>
      <c r="K19" s="20"/>
      <c r="L19" s="20">
        <f t="shared" ref="L19:L74" si="0">SUM(J19)+SUM(K19)</f>
        <v>5916.93</v>
      </c>
      <c r="N19" s="103"/>
      <c r="O19" s="104"/>
    </row>
    <row r="20" spans="1:15" s="2" customFormat="1" ht="25.5" customHeight="1">
      <c r="A20" s="17" t="s">
        <v>18</v>
      </c>
      <c r="B20" s="51" t="s">
        <v>19</v>
      </c>
      <c r="C20" s="49"/>
      <c r="D20" s="49"/>
      <c r="E20" s="50"/>
      <c r="F20" s="12"/>
      <c r="G20" s="45">
        <f>SUM(G21,G27,G28,G30)</f>
        <v>1270159.5900000001</v>
      </c>
      <c r="H20" s="45">
        <f>SUM(H21,H27,H28,H29,H30,H31)</f>
        <v>0</v>
      </c>
      <c r="I20" s="45">
        <f>SUM(G20)+SUM(H20)</f>
        <v>1270159.5900000001</v>
      </c>
      <c r="J20" s="20">
        <f>SUM(J21,J27,J28,J29,J30,J31)</f>
        <v>1326457.1399999999</v>
      </c>
      <c r="K20" s="20">
        <f>SUM(K21,K27,K28,K29,K30,K31)</f>
        <v>15700</v>
      </c>
      <c r="L20" s="20">
        <f t="shared" si="0"/>
        <v>1342157.1399999999</v>
      </c>
      <c r="N20" s="3"/>
      <c r="O20" s="104"/>
    </row>
    <row r="21" spans="1:15" s="2" customFormat="1" ht="25.5" customHeight="1">
      <c r="A21" s="17" t="s">
        <v>20</v>
      </c>
      <c r="B21" s="51" t="s">
        <v>108</v>
      </c>
      <c r="C21" s="49"/>
      <c r="D21" s="49"/>
      <c r="E21" s="50"/>
      <c r="F21" s="12"/>
      <c r="G21" s="45">
        <f>SUM(G22,G23,G24,G25)</f>
        <v>1225373.5900000001</v>
      </c>
      <c r="H21" s="45">
        <f>SUM(H22,H23,H24,H25)</f>
        <v>0</v>
      </c>
      <c r="I21" s="45">
        <f>SUM(G21)+SUM(H21)</f>
        <v>1225373.5900000001</v>
      </c>
      <c r="J21" s="20">
        <v>1284750.1399999999</v>
      </c>
      <c r="K21" s="20">
        <f>SUM(K22,K23,K24,K25)</f>
        <v>0</v>
      </c>
      <c r="L21" s="20">
        <f t="shared" si="0"/>
        <v>1284750.1399999999</v>
      </c>
      <c r="N21" s="19"/>
      <c r="O21" s="104"/>
    </row>
    <row r="22" spans="1:15" s="2" customFormat="1" ht="25.5" customHeight="1">
      <c r="A22" s="22" t="s">
        <v>21</v>
      </c>
      <c r="B22" s="48" t="s">
        <v>22</v>
      </c>
      <c r="C22" s="49"/>
      <c r="D22" s="49"/>
      <c r="E22" s="50"/>
      <c r="F22" s="12"/>
      <c r="G22" s="20">
        <v>770984.8</v>
      </c>
      <c r="H22" s="20"/>
      <c r="I22" s="20">
        <f>SUM(G22)+SUM(H22)</f>
        <v>770984.8</v>
      </c>
      <c r="J22" s="20">
        <v>815030.66</v>
      </c>
      <c r="K22" s="20"/>
      <c r="L22" s="20">
        <f t="shared" si="0"/>
        <v>815030.66</v>
      </c>
      <c r="N22" s="104"/>
      <c r="O22" s="104"/>
    </row>
    <row r="23" spans="1:15" s="2" customFormat="1" ht="25.5" customHeight="1">
      <c r="A23" s="22" t="s">
        <v>23</v>
      </c>
      <c r="B23" s="48" t="s">
        <v>24</v>
      </c>
      <c r="C23" s="49"/>
      <c r="D23" s="49"/>
      <c r="E23" s="50"/>
      <c r="F23" s="12"/>
      <c r="G23" s="20">
        <v>356000</v>
      </c>
      <c r="H23" s="20"/>
      <c r="I23" s="20">
        <f t="shared" ref="I23:I74" si="1">SUM(G23)+SUM(H23)</f>
        <v>356000</v>
      </c>
      <c r="J23" s="20">
        <v>348409.7</v>
      </c>
      <c r="K23" s="20"/>
      <c r="L23" s="20">
        <f t="shared" si="0"/>
        <v>348409.7</v>
      </c>
      <c r="N23" s="104"/>
      <c r="O23" s="104"/>
    </row>
    <row r="24" spans="1:15" s="2" customFormat="1" ht="25.5" customHeight="1">
      <c r="A24" s="22" t="s">
        <v>25</v>
      </c>
      <c r="B24" s="56" t="s">
        <v>26</v>
      </c>
      <c r="C24" s="49"/>
      <c r="D24" s="49"/>
      <c r="E24" s="50"/>
      <c r="F24" s="12"/>
      <c r="G24" s="20">
        <v>79968.490000000005</v>
      </c>
      <c r="H24" s="20"/>
      <c r="I24" s="20">
        <f t="shared" si="1"/>
        <v>79968.490000000005</v>
      </c>
      <c r="J24" s="20">
        <v>114547.36</v>
      </c>
      <c r="K24" s="20"/>
      <c r="L24" s="20">
        <f t="shared" si="0"/>
        <v>114547.36</v>
      </c>
      <c r="N24" s="104"/>
      <c r="O24" s="104"/>
    </row>
    <row r="25" spans="1:15" s="2" customFormat="1" ht="25.5" customHeight="1">
      <c r="A25" s="22" t="s">
        <v>27</v>
      </c>
      <c r="B25" s="52" t="s">
        <v>28</v>
      </c>
      <c r="C25" s="49"/>
      <c r="D25" s="49"/>
      <c r="E25" s="50"/>
      <c r="F25" s="12"/>
      <c r="G25" s="20">
        <v>18420.3</v>
      </c>
      <c r="H25" s="20"/>
      <c r="I25" s="20">
        <f t="shared" si="1"/>
        <v>18420.3</v>
      </c>
      <c r="J25" s="20">
        <v>6762.42</v>
      </c>
      <c r="K25" s="20"/>
      <c r="L25" s="20">
        <f t="shared" si="0"/>
        <v>6762.42</v>
      </c>
      <c r="N25" s="104"/>
      <c r="O25" s="104"/>
    </row>
    <row r="26" spans="1:15" s="2" customFormat="1" ht="25.5" customHeight="1">
      <c r="A26" s="13" t="s">
        <v>29</v>
      </c>
      <c r="B26" s="52" t="s">
        <v>105</v>
      </c>
      <c r="C26" s="83"/>
      <c r="D26" s="83"/>
      <c r="E26" s="84"/>
      <c r="F26" s="12"/>
      <c r="G26" s="20"/>
      <c r="H26" s="20"/>
      <c r="I26" s="20">
        <f t="shared" si="1"/>
        <v>0</v>
      </c>
      <c r="J26" s="20"/>
      <c r="K26" s="20"/>
      <c r="L26" s="20">
        <f t="shared" si="0"/>
        <v>0</v>
      </c>
      <c r="N26" s="104"/>
      <c r="O26" s="104"/>
    </row>
    <row r="27" spans="1:15" s="2" customFormat="1" ht="25.5" customHeight="1">
      <c r="A27" s="13" t="s">
        <v>106</v>
      </c>
      <c r="B27" s="52" t="s">
        <v>30</v>
      </c>
      <c r="C27" s="83"/>
      <c r="D27" s="83"/>
      <c r="E27" s="84"/>
      <c r="F27" s="12"/>
      <c r="G27" s="20"/>
      <c r="H27" s="20"/>
      <c r="I27" s="20">
        <f t="shared" si="1"/>
        <v>0</v>
      </c>
      <c r="J27" s="20"/>
      <c r="K27" s="20"/>
      <c r="L27" s="20">
        <f t="shared" si="0"/>
        <v>0</v>
      </c>
      <c r="N27" s="104"/>
      <c r="O27" s="104"/>
    </row>
    <row r="28" spans="1:15" s="2" customFormat="1" ht="25.5" customHeight="1">
      <c r="A28" s="22" t="s">
        <v>32</v>
      </c>
      <c r="B28" s="51" t="s">
        <v>31</v>
      </c>
      <c r="C28" s="85"/>
      <c r="D28" s="85"/>
      <c r="E28" s="86"/>
      <c r="F28" s="12"/>
      <c r="G28" s="20">
        <v>44786</v>
      </c>
      <c r="H28" s="20"/>
      <c r="I28" s="20">
        <f t="shared" si="1"/>
        <v>44786</v>
      </c>
      <c r="J28" s="20">
        <v>41707</v>
      </c>
      <c r="K28" s="20"/>
      <c r="L28" s="20">
        <f t="shared" si="0"/>
        <v>41707</v>
      </c>
      <c r="N28" s="104"/>
      <c r="O28" s="104"/>
    </row>
    <row r="29" spans="1:15" s="2" customFormat="1" ht="25.5" customHeight="1">
      <c r="A29" s="22" t="s">
        <v>34</v>
      </c>
      <c r="B29" s="51" t="s">
        <v>33</v>
      </c>
      <c r="C29" s="49"/>
      <c r="D29" s="49"/>
      <c r="E29" s="50"/>
      <c r="F29" s="12"/>
      <c r="G29" s="20">
        <v>12000</v>
      </c>
      <c r="H29" s="20"/>
      <c r="I29" s="20">
        <f t="shared" si="1"/>
        <v>12000</v>
      </c>
      <c r="J29" s="20"/>
      <c r="K29" s="20">
        <v>15700</v>
      </c>
      <c r="L29" s="20">
        <f t="shared" si="0"/>
        <v>15700</v>
      </c>
      <c r="N29" s="104"/>
      <c r="O29" s="104"/>
    </row>
    <row r="30" spans="1:15" s="2" customFormat="1" ht="25.5" customHeight="1">
      <c r="A30" s="22" t="s">
        <v>36</v>
      </c>
      <c r="B30" s="51" t="s">
        <v>35</v>
      </c>
      <c r="C30" s="49"/>
      <c r="D30" s="49"/>
      <c r="E30" s="50"/>
      <c r="F30" s="12"/>
      <c r="G30" s="20"/>
      <c r="H30" s="20"/>
      <c r="I30" s="20">
        <f t="shared" si="1"/>
        <v>0</v>
      </c>
      <c r="J30" s="20"/>
      <c r="K30" s="20"/>
      <c r="L30" s="20">
        <f t="shared" si="0"/>
        <v>0</v>
      </c>
      <c r="N30" s="104"/>
      <c r="O30" s="104"/>
    </row>
    <row r="31" spans="1:15" s="2" customFormat="1" ht="25.5" customHeight="1">
      <c r="A31" s="22" t="s">
        <v>107</v>
      </c>
      <c r="B31" s="51" t="s">
        <v>37</v>
      </c>
      <c r="C31" s="49"/>
      <c r="D31" s="49"/>
      <c r="E31" s="50"/>
      <c r="F31" s="12"/>
      <c r="G31" s="20"/>
      <c r="H31" s="20"/>
      <c r="I31" s="20">
        <f t="shared" si="1"/>
        <v>0</v>
      </c>
      <c r="J31" s="20"/>
      <c r="K31" s="20"/>
      <c r="L31" s="20">
        <f t="shared" si="0"/>
        <v>0</v>
      </c>
      <c r="N31" s="104"/>
      <c r="O31" s="104"/>
    </row>
    <row r="32" spans="1:15" s="2" customFormat="1" ht="25.5" customHeight="1">
      <c r="A32" s="17" t="s">
        <v>38</v>
      </c>
      <c r="B32" s="48" t="s">
        <v>39</v>
      </c>
      <c r="C32" s="49"/>
      <c r="D32" s="49"/>
      <c r="E32" s="50"/>
      <c r="F32" s="12"/>
      <c r="G32" s="20">
        <f>SUM(G33:G38)</f>
        <v>-12000</v>
      </c>
      <c r="H32" s="20">
        <f>SUM(H33:H38)</f>
        <v>0</v>
      </c>
      <c r="I32" s="20">
        <f t="shared" si="1"/>
        <v>-12000</v>
      </c>
      <c r="J32" s="20">
        <f>SUM(J33:J38)</f>
        <v>0</v>
      </c>
      <c r="K32" s="20">
        <f>SUM(K33:K38)</f>
        <v>-15700</v>
      </c>
      <c r="L32" s="20">
        <f t="shared" si="0"/>
        <v>-15700</v>
      </c>
      <c r="N32" s="19"/>
      <c r="O32" s="104"/>
    </row>
    <row r="33" spans="1:15" s="2" customFormat="1" ht="25.5" customHeight="1">
      <c r="A33" s="22" t="s">
        <v>40</v>
      </c>
      <c r="B33" s="48" t="s">
        <v>41</v>
      </c>
      <c r="C33" s="49"/>
      <c r="D33" s="49"/>
      <c r="E33" s="50"/>
      <c r="F33" s="12"/>
      <c r="G33" s="20"/>
      <c r="H33" s="20"/>
      <c r="I33" s="20">
        <f t="shared" si="1"/>
        <v>0</v>
      </c>
      <c r="J33" s="20"/>
      <c r="K33" s="20"/>
      <c r="L33" s="20">
        <f t="shared" si="0"/>
        <v>0</v>
      </c>
      <c r="N33" s="104"/>
      <c r="O33" s="104"/>
    </row>
    <row r="34" spans="1:15" s="2" customFormat="1" ht="25.5" customHeight="1">
      <c r="A34" s="22" t="s">
        <v>42</v>
      </c>
      <c r="B34" s="48" t="s">
        <v>43</v>
      </c>
      <c r="C34" s="49"/>
      <c r="D34" s="49"/>
      <c r="E34" s="50"/>
      <c r="F34" s="12"/>
      <c r="G34" s="20">
        <v>-12000</v>
      </c>
      <c r="H34" s="20"/>
      <c r="I34" s="20">
        <f t="shared" si="1"/>
        <v>-12000</v>
      </c>
      <c r="J34" s="20"/>
      <c r="K34" s="20">
        <v>-15700</v>
      </c>
      <c r="L34" s="20">
        <f t="shared" si="0"/>
        <v>-15700</v>
      </c>
      <c r="N34" s="104"/>
      <c r="O34" s="104"/>
    </row>
    <row r="35" spans="1:15" s="2" customFormat="1" ht="25.5" customHeight="1">
      <c r="A35" s="22" t="s">
        <v>44</v>
      </c>
      <c r="B35" s="56" t="s">
        <v>45</v>
      </c>
      <c r="C35" s="49"/>
      <c r="D35" s="49"/>
      <c r="E35" s="50"/>
      <c r="F35" s="12"/>
      <c r="G35" s="20"/>
      <c r="H35" s="20"/>
      <c r="I35" s="20">
        <f t="shared" si="1"/>
        <v>0</v>
      </c>
      <c r="J35" s="20"/>
      <c r="K35" s="20"/>
      <c r="L35" s="20">
        <f t="shared" si="0"/>
        <v>0</v>
      </c>
      <c r="N35" s="104"/>
      <c r="O35" s="104"/>
    </row>
    <row r="36" spans="1:15" s="2" customFormat="1" ht="25.5" customHeight="1">
      <c r="A36" s="22" t="s">
        <v>46</v>
      </c>
      <c r="B36" s="52" t="s">
        <v>47</v>
      </c>
      <c r="C36" s="49"/>
      <c r="D36" s="49"/>
      <c r="E36" s="50"/>
      <c r="F36" s="12"/>
      <c r="G36" s="20"/>
      <c r="H36" s="20"/>
      <c r="I36" s="20">
        <f t="shared" si="1"/>
        <v>0</v>
      </c>
      <c r="J36" s="20"/>
      <c r="K36" s="20"/>
      <c r="L36" s="20">
        <f t="shared" si="0"/>
        <v>0</v>
      </c>
      <c r="N36" s="104"/>
      <c r="O36" s="104"/>
    </row>
    <row r="37" spans="1:15" s="2" customFormat="1" ht="25.5" customHeight="1">
      <c r="A37" s="22" t="s">
        <v>48</v>
      </c>
      <c r="B37" s="56" t="s">
        <v>109</v>
      </c>
      <c r="C37" s="49"/>
      <c r="D37" s="49"/>
      <c r="E37" s="50"/>
      <c r="F37" s="12"/>
      <c r="G37" s="20"/>
      <c r="H37" s="20"/>
      <c r="I37" s="20">
        <f t="shared" si="1"/>
        <v>0</v>
      </c>
      <c r="J37" s="20"/>
      <c r="K37" s="20"/>
      <c r="L37" s="20">
        <f t="shared" si="0"/>
        <v>0</v>
      </c>
      <c r="N37" s="104"/>
      <c r="O37" s="104"/>
    </row>
    <row r="38" spans="1:15" s="2" customFormat="1" ht="25.5" customHeight="1">
      <c r="A38" s="22" t="s">
        <v>49</v>
      </c>
      <c r="B38" s="48" t="s">
        <v>50</v>
      </c>
      <c r="C38" s="49"/>
      <c r="D38" s="49"/>
      <c r="E38" s="50"/>
      <c r="F38" s="12"/>
      <c r="G38" s="20"/>
      <c r="H38" s="20"/>
      <c r="I38" s="20">
        <f t="shared" si="1"/>
        <v>0</v>
      </c>
      <c r="J38" s="20"/>
      <c r="K38" s="20"/>
      <c r="L38" s="20">
        <f t="shared" si="0"/>
        <v>0</v>
      </c>
      <c r="N38" s="104"/>
      <c r="O38" s="104"/>
    </row>
    <row r="39" spans="1:15" s="2" customFormat="1" ht="25.5" customHeight="1">
      <c r="A39" s="17" t="s">
        <v>51</v>
      </c>
      <c r="B39" s="48" t="s">
        <v>52</v>
      </c>
      <c r="C39" s="49"/>
      <c r="D39" s="49"/>
      <c r="E39" s="50"/>
      <c r="F39" s="12"/>
      <c r="G39" s="45">
        <f>SUM(G40:G51)</f>
        <v>-1271589.03</v>
      </c>
      <c r="H39" s="45">
        <f>SUM(H40:H51)</f>
        <v>0</v>
      </c>
      <c r="I39" s="45">
        <f t="shared" si="1"/>
        <v>-1271589.03</v>
      </c>
      <c r="J39" s="20">
        <f>SUM(J40:J51)</f>
        <v>-1320540.21</v>
      </c>
      <c r="K39" s="20">
        <f>SUM(K40:K51)</f>
        <v>0</v>
      </c>
      <c r="L39" s="20">
        <f t="shared" si="0"/>
        <v>-1320540.21</v>
      </c>
      <c r="N39" s="19"/>
      <c r="O39" s="104"/>
    </row>
    <row r="40" spans="1:15" s="2" customFormat="1" ht="25.5" customHeight="1">
      <c r="A40" s="23" t="s">
        <v>53</v>
      </c>
      <c r="B40" s="52" t="s">
        <v>54</v>
      </c>
      <c r="C40" s="49"/>
      <c r="D40" s="49"/>
      <c r="E40" s="50"/>
      <c r="F40" s="12"/>
      <c r="G40" s="20">
        <v>-913821.32</v>
      </c>
      <c r="H40" s="20"/>
      <c r="I40" s="20">
        <f t="shared" si="1"/>
        <v>-913821.32</v>
      </c>
      <c r="J40" s="20">
        <v>-914115.07</v>
      </c>
      <c r="K40" s="20"/>
      <c r="L40" s="20">
        <f t="shared" si="0"/>
        <v>-914115.07</v>
      </c>
      <c r="N40" s="104"/>
      <c r="O40" s="104"/>
    </row>
    <row r="41" spans="1:15" s="2" customFormat="1" ht="25.5" customHeight="1">
      <c r="A41" s="23" t="s">
        <v>55</v>
      </c>
      <c r="B41" s="52" t="s">
        <v>56</v>
      </c>
      <c r="C41" s="49"/>
      <c r="D41" s="49"/>
      <c r="E41" s="50"/>
      <c r="F41" s="12"/>
      <c r="G41" s="20">
        <v>-106300</v>
      </c>
      <c r="H41" s="20"/>
      <c r="I41" s="20">
        <f t="shared" si="1"/>
        <v>-106300</v>
      </c>
      <c r="J41" s="20">
        <v>-97800</v>
      </c>
      <c r="K41" s="20"/>
      <c r="L41" s="20">
        <f t="shared" si="0"/>
        <v>-97800</v>
      </c>
      <c r="N41" s="104"/>
      <c r="O41" s="104"/>
    </row>
    <row r="42" spans="1:15" s="2" customFormat="1" ht="25.5" customHeight="1">
      <c r="A42" s="23" t="s">
        <v>57</v>
      </c>
      <c r="B42" s="52" t="s">
        <v>58</v>
      </c>
      <c r="C42" s="49"/>
      <c r="D42" s="49"/>
      <c r="E42" s="50"/>
      <c r="F42" s="12"/>
      <c r="G42" s="20"/>
      <c r="H42" s="20"/>
      <c r="I42" s="20">
        <f t="shared" si="1"/>
        <v>0</v>
      </c>
      <c r="J42" s="20"/>
      <c r="K42" s="20"/>
      <c r="L42" s="20">
        <f t="shared" si="0"/>
        <v>0</v>
      </c>
      <c r="N42" s="104"/>
      <c r="O42" s="104"/>
    </row>
    <row r="43" spans="1:15" s="2" customFormat="1" ht="25.5" customHeight="1">
      <c r="A43" s="23" t="s">
        <v>59</v>
      </c>
      <c r="B43" s="52" t="s">
        <v>60</v>
      </c>
      <c r="C43" s="49"/>
      <c r="D43" s="49"/>
      <c r="E43" s="50"/>
      <c r="F43" s="12"/>
      <c r="G43" s="20"/>
      <c r="H43" s="20"/>
      <c r="I43" s="20">
        <f t="shared" si="1"/>
        <v>0</v>
      </c>
      <c r="J43" s="20"/>
      <c r="K43" s="20"/>
      <c r="L43" s="20">
        <f t="shared" si="0"/>
        <v>0</v>
      </c>
      <c r="N43" s="104"/>
      <c r="O43" s="104"/>
    </row>
    <row r="44" spans="1:15" s="2" customFormat="1" ht="25.5" customHeight="1">
      <c r="A44" s="23" t="s">
        <v>61</v>
      </c>
      <c r="B44" s="52" t="s">
        <v>62</v>
      </c>
      <c r="C44" s="49"/>
      <c r="D44" s="49"/>
      <c r="E44" s="50"/>
      <c r="F44" s="12"/>
      <c r="G44" s="20">
        <v>-630</v>
      </c>
      <c r="H44" s="20"/>
      <c r="I44" s="20">
        <f t="shared" si="1"/>
        <v>-630</v>
      </c>
      <c r="J44" s="20">
        <v>-1304</v>
      </c>
      <c r="K44" s="20"/>
      <c r="L44" s="20">
        <f t="shared" si="0"/>
        <v>-1304</v>
      </c>
      <c r="N44" s="104"/>
      <c r="O44" s="104"/>
    </row>
    <row r="45" spans="1:15" s="2" customFormat="1" ht="25.5" customHeight="1">
      <c r="A45" s="23" t="s">
        <v>63</v>
      </c>
      <c r="B45" s="52" t="s">
        <v>64</v>
      </c>
      <c r="C45" s="49"/>
      <c r="D45" s="49"/>
      <c r="E45" s="50"/>
      <c r="F45" s="12"/>
      <c r="G45" s="20"/>
      <c r="H45" s="20"/>
      <c r="I45" s="20">
        <f t="shared" si="1"/>
        <v>0</v>
      </c>
      <c r="J45" s="20"/>
      <c r="K45" s="20"/>
      <c r="L45" s="20">
        <f t="shared" si="0"/>
        <v>0</v>
      </c>
      <c r="N45" s="104"/>
      <c r="O45" s="104"/>
    </row>
    <row r="46" spans="1:15" s="2" customFormat="1" ht="25.5" customHeight="1">
      <c r="A46" s="23" t="s">
        <v>65</v>
      </c>
      <c r="B46" s="51" t="s">
        <v>66</v>
      </c>
      <c r="C46" s="49"/>
      <c r="D46" s="49"/>
      <c r="E46" s="50"/>
      <c r="F46" s="12"/>
      <c r="G46" s="20">
        <v>-79384.59</v>
      </c>
      <c r="H46" s="20"/>
      <c r="I46" s="20">
        <f t="shared" si="1"/>
        <v>-79384.59</v>
      </c>
      <c r="J46" s="20">
        <v>-83270.77</v>
      </c>
      <c r="K46" s="20"/>
      <c r="L46" s="20">
        <f t="shared" si="0"/>
        <v>-83270.77</v>
      </c>
      <c r="N46" s="104"/>
      <c r="O46" s="104"/>
    </row>
    <row r="47" spans="1:15" s="2" customFormat="1" ht="25.5" customHeight="1">
      <c r="A47" s="23" t="s">
        <v>67</v>
      </c>
      <c r="B47" s="51" t="s">
        <v>68</v>
      </c>
      <c r="C47" s="49"/>
      <c r="D47" s="49"/>
      <c r="E47" s="50"/>
      <c r="F47" s="12"/>
      <c r="G47" s="20"/>
      <c r="H47" s="20"/>
      <c r="I47" s="20">
        <f t="shared" si="1"/>
        <v>0</v>
      </c>
      <c r="J47" s="20"/>
      <c r="K47" s="20"/>
      <c r="L47" s="20">
        <f t="shared" si="0"/>
        <v>0</v>
      </c>
      <c r="N47" s="104"/>
      <c r="O47" s="104"/>
    </row>
    <row r="48" spans="1:15" s="2" customFormat="1" ht="25.5" customHeight="1">
      <c r="A48" s="23" t="s">
        <v>69</v>
      </c>
      <c r="B48" s="51" t="s">
        <v>70</v>
      </c>
      <c r="C48" s="49"/>
      <c r="D48" s="49"/>
      <c r="E48" s="50"/>
      <c r="F48" s="12"/>
      <c r="G48" s="20"/>
      <c r="H48" s="20"/>
      <c r="I48" s="20">
        <f t="shared" si="1"/>
        <v>0</v>
      </c>
      <c r="J48" s="20"/>
      <c r="K48" s="20"/>
      <c r="L48" s="20">
        <f t="shared" si="0"/>
        <v>0</v>
      </c>
      <c r="N48" s="104"/>
      <c r="O48" s="104"/>
    </row>
    <row r="49" spans="1:15" s="2" customFormat="1" ht="25.5" customHeight="1">
      <c r="A49" s="23" t="s">
        <v>71</v>
      </c>
      <c r="B49" s="51" t="s">
        <v>72</v>
      </c>
      <c r="C49" s="49"/>
      <c r="D49" s="49"/>
      <c r="E49" s="50"/>
      <c r="F49" s="12"/>
      <c r="G49" s="20">
        <v>-38731.32</v>
      </c>
      <c r="H49" s="20"/>
      <c r="I49" s="20">
        <f t="shared" si="1"/>
        <v>-38731.32</v>
      </c>
      <c r="J49" s="20">
        <v>-35801.089999999997</v>
      </c>
      <c r="K49" s="20"/>
      <c r="L49" s="20">
        <f t="shared" si="0"/>
        <v>-35801.089999999997</v>
      </c>
      <c r="N49" s="105"/>
      <c r="O49" s="105"/>
    </row>
    <row r="50" spans="1:15" s="2" customFormat="1" ht="25.5" customHeight="1">
      <c r="A50" s="23" t="s">
        <v>73</v>
      </c>
      <c r="B50" s="51" t="s">
        <v>74</v>
      </c>
      <c r="C50" s="49"/>
      <c r="D50" s="49"/>
      <c r="E50" s="50"/>
      <c r="F50" s="12"/>
      <c r="G50" s="20"/>
      <c r="H50" s="20"/>
      <c r="I50" s="20">
        <f t="shared" si="1"/>
        <v>0</v>
      </c>
      <c r="J50" s="20"/>
      <c r="K50" s="20"/>
      <c r="L50" s="20">
        <f t="shared" si="0"/>
        <v>0</v>
      </c>
      <c r="N50" s="104"/>
      <c r="O50" s="104"/>
    </row>
    <row r="51" spans="1:15" s="2" customFormat="1" ht="25.5" customHeight="1">
      <c r="A51" s="23" t="s">
        <v>75</v>
      </c>
      <c r="B51" s="51" t="s">
        <v>76</v>
      </c>
      <c r="C51" s="49"/>
      <c r="D51" s="49"/>
      <c r="E51" s="50"/>
      <c r="F51" s="12"/>
      <c r="G51" s="20">
        <v>-132721.79999999999</v>
      </c>
      <c r="H51" s="20"/>
      <c r="I51" s="20">
        <f t="shared" si="1"/>
        <v>-132721.79999999999</v>
      </c>
      <c r="J51" s="20">
        <v>-188249.28</v>
      </c>
      <c r="K51" s="20"/>
      <c r="L51" s="20">
        <f t="shared" si="0"/>
        <v>-188249.28</v>
      </c>
      <c r="N51" s="104"/>
      <c r="O51" s="104"/>
    </row>
    <row r="52" spans="1:15" s="2" customFormat="1" ht="25.5" customHeight="1">
      <c r="A52" s="26" t="s">
        <v>77</v>
      </c>
      <c r="B52" s="59" t="s">
        <v>78</v>
      </c>
      <c r="C52" s="60"/>
      <c r="D52" s="60"/>
      <c r="E52" s="61"/>
      <c r="F52" s="12"/>
      <c r="G52" s="20">
        <f>SUM(G53:G55)</f>
        <v>-5000</v>
      </c>
      <c r="H52" s="20">
        <f>SUM(H53:H55)</f>
        <v>0</v>
      </c>
      <c r="I52" s="20">
        <f t="shared" si="1"/>
        <v>-5000</v>
      </c>
      <c r="J52" s="20">
        <f>SUM(J53:J55)</f>
        <v>0</v>
      </c>
      <c r="K52" s="20">
        <f>SUM(K53:K55)</f>
        <v>0</v>
      </c>
      <c r="L52" s="20">
        <f t="shared" si="0"/>
        <v>0</v>
      </c>
      <c r="N52" s="104"/>
      <c r="O52" s="104"/>
    </row>
    <row r="53" spans="1:15" s="2" customFormat="1" ht="25.5" customHeight="1">
      <c r="A53" s="17" t="s">
        <v>18</v>
      </c>
      <c r="B53" s="56" t="s">
        <v>79</v>
      </c>
      <c r="C53" s="57"/>
      <c r="D53" s="57"/>
      <c r="E53" s="58"/>
      <c r="F53" s="12"/>
      <c r="G53" s="20">
        <v>-5000</v>
      </c>
      <c r="H53" s="20"/>
      <c r="I53" s="20">
        <f t="shared" si="1"/>
        <v>-5000</v>
      </c>
      <c r="J53" s="20"/>
      <c r="K53" s="20"/>
      <c r="L53" s="20">
        <f t="shared" si="0"/>
        <v>0</v>
      </c>
      <c r="N53" s="104"/>
      <c r="O53" s="104"/>
    </row>
    <row r="54" spans="1:15" s="2" customFormat="1" ht="25.5" customHeight="1">
      <c r="A54" s="17" t="s">
        <v>38</v>
      </c>
      <c r="B54" s="53" t="s">
        <v>80</v>
      </c>
      <c r="C54" s="54"/>
      <c r="D54" s="54"/>
      <c r="E54" s="55"/>
      <c r="F54" s="12"/>
      <c r="G54" s="20"/>
      <c r="H54" s="20"/>
      <c r="I54" s="20">
        <f t="shared" si="1"/>
        <v>0</v>
      </c>
      <c r="J54" s="20"/>
      <c r="K54" s="20"/>
      <c r="L54" s="20">
        <f t="shared" si="0"/>
        <v>0</v>
      </c>
      <c r="N54" s="104"/>
      <c r="O54" s="104"/>
    </row>
    <row r="55" spans="1:15" s="2" customFormat="1" ht="25.5" customHeight="1">
      <c r="A55" s="17" t="s">
        <v>51</v>
      </c>
      <c r="B55" s="53" t="s">
        <v>81</v>
      </c>
      <c r="C55" s="54"/>
      <c r="D55" s="54"/>
      <c r="E55" s="55"/>
      <c r="F55" s="12"/>
      <c r="G55" s="20"/>
      <c r="H55" s="20"/>
      <c r="I55" s="20">
        <f t="shared" si="1"/>
        <v>0</v>
      </c>
      <c r="J55" s="20"/>
      <c r="K55" s="20"/>
      <c r="L55" s="20">
        <f t="shared" si="0"/>
        <v>0</v>
      </c>
      <c r="N55" s="105"/>
      <c r="O55" s="105"/>
    </row>
    <row r="56" spans="1:15" s="2" customFormat="1" ht="25.5" customHeight="1">
      <c r="A56" s="17" t="s">
        <v>82</v>
      </c>
      <c r="B56" s="14" t="s">
        <v>110</v>
      </c>
      <c r="C56" s="15"/>
      <c r="D56" s="15"/>
      <c r="E56" s="16"/>
      <c r="F56" s="12"/>
      <c r="G56" s="20"/>
      <c r="H56" s="20"/>
      <c r="I56" s="20">
        <f t="shared" si="1"/>
        <v>0</v>
      </c>
      <c r="J56" s="20"/>
      <c r="K56" s="20"/>
      <c r="L56" s="20">
        <f t="shared" si="0"/>
        <v>0</v>
      </c>
      <c r="N56" s="104"/>
      <c r="O56" s="104"/>
    </row>
    <row r="57" spans="1:15" s="2" customFormat="1" ht="25.5" customHeight="1">
      <c r="A57" s="17" t="s">
        <v>86</v>
      </c>
      <c r="B57" s="56" t="s">
        <v>111</v>
      </c>
      <c r="C57" s="57"/>
      <c r="D57" s="57"/>
      <c r="E57" s="58"/>
      <c r="F57" s="12"/>
      <c r="G57" s="20"/>
      <c r="H57" s="20"/>
      <c r="I57" s="20">
        <f t="shared" si="1"/>
        <v>0</v>
      </c>
      <c r="J57" s="20"/>
      <c r="K57" s="20"/>
      <c r="L57" s="20">
        <f t="shared" si="0"/>
        <v>0</v>
      </c>
      <c r="N57" s="104"/>
      <c r="O57" s="104"/>
    </row>
    <row r="58" spans="1:15" s="2" customFormat="1" ht="25.5" customHeight="1">
      <c r="A58" s="17" t="s">
        <v>87</v>
      </c>
      <c r="B58" s="53" t="s">
        <v>112</v>
      </c>
      <c r="C58" s="54"/>
      <c r="D58" s="54"/>
      <c r="E58" s="55"/>
      <c r="F58" s="12"/>
      <c r="G58" s="20"/>
      <c r="H58" s="20"/>
      <c r="I58" s="20">
        <f t="shared" si="1"/>
        <v>0</v>
      </c>
      <c r="J58" s="20"/>
      <c r="K58" s="20"/>
      <c r="L58" s="20">
        <f t="shared" si="0"/>
        <v>0</v>
      </c>
      <c r="N58" s="104"/>
      <c r="O58" s="104"/>
    </row>
    <row r="59" spans="1:15" s="2" customFormat="1" ht="25.5" customHeight="1">
      <c r="A59" s="26" t="s">
        <v>89</v>
      </c>
      <c r="B59" s="59" t="s">
        <v>90</v>
      </c>
      <c r="C59" s="60"/>
      <c r="D59" s="60"/>
      <c r="E59" s="61"/>
      <c r="F59" s="12"/>
      <c r="G59" s="20">
        <f>SUM(G60)-SUM(G61)-SUM(G62)+SUM(G63)-SUM(G68)+SUM(G69)+SUM(G70)</f>
        <v>5000</v>
      </c>
      <c r="H59" s="20">
        <f>SUM(H60)-SUM(H61)-SUM(H62)+SUM(H63)-SUM(H68)+SUM(H69)+SUM(H70)</f>
        <v>0</v>
      </c>
      <c r="I59" s="20">
        <f t="shared" si="1"/>
        <v>5000</v>
      </c>
      <c r="J59" s="20">
        <f>SUM(J60)-SUM(J61)-SUM(J62)+SUM(J63)-SUM(J68)+SUM(J69)+SUM(J70)</f>
        <v>169339.58</v>
      </c>
      <c r="K59" s="20">
        <f>SUM(K60)-SUM(K61)-SUM(K62)+SUM(K63)-SUM(K68)+SUM(K69)+SUM(K70)</f>
        <v>0</v>
      </c>
      <c r="L59" s="20">
        <f t="shared" si="0"/>
        <v>169339.58</v>
      </c>
      <c r="N59" s="104"/>
      <c r="O59" s="104"/>
    </row>
    <row r="60" spans="1:15" s="2" customFormat="1" ht="25.5" customHeight="1">
      <c r="A60" s="17" t="s">
        <v>18</v>
      </c>
      <c r="B60" s="48" t="s">
        <v>91</v>
      </c>
      <c r="C60" s="49"/>
      <c r="D60" s="49"/>
      <c r="E60" s="50"/>
      <c r="F60" s="12"/>
      <c r="G60" s="20"/>
      <c r="H60" s="20"/>
      <c r="I60" s="20">
        <f t="shared" si="1"/>
        <v>0</v>
      </c>
      <c r="J60" s="20"/>
      <c r="K60" s="20"/>
      <c r="L60" s="20">
        <f t="shared" si="0"/>
        <v>0</v>
      </c>
      <c r="N60" s="104"/>
      <c r="O60" s="104"/>
    </row>
    <row r="61" spans="1:15" s="2" customFormat="1" ht="25.5" customHeight="1">
      <c r="A61" s="17" t="s">
        <v>38</v>
      </c>
      <c r="B61" s="48" t="s">
        <v>92</v>
      </c>
      <c r="C61" s="49"/>
      <c r="D61" s="49"/>
      <c r="E61" s="50"/>
      <c r="F61" s="12"/>
      <c r="G61" s="20"/>
      <c r="H61" s="20"/>
      <c r="I61" s="20">
        <f t="shared" si="1"/>
        <v>0</v>
      </c>
      <c r="J61" s="20"/>
      <c r="K61" s="20"/>
      <c r="L61" s="20">
        <f t="shared" si="0"/>
        <v>0</v>
      </c>
      <c r="N61" s="104"/>
      <c r="O61" s="104"/>
    </row>
    <row r="62" spans="1:15" s="2" customFormat="1" ht="25.5" customHeight="1">
      <c r="A62" s="17" t="s">
        <v>51</v>
      </c>
      <c r="B62" s="56" t="s">
        <v>93</v>
      </c>
      <c r="C62" s="57"/>
      <c r="D62" s="57"/>
      <c r="E62" s="58"/>
      <c r="F62" s="12"/>
      <c r="G62" s="20"/>
      <c r="H62" s="20"/>
      <c r="I62" s="20">
        <f t="shared" si="1"/>
        <v>0</v>
      </c>
      <c r="J62" s="20"/>
      <c r="K62" s="20"/>
      <c r="L62" s="20">
        <f t="shared" si="0"/>
        <v>0</v>
      </c>
      <c r="N62" s="104"/>
      <c r="O62" s="104"/>
    </row>
    <row r="63" spans="1:15" s="2" customFormat="1" ht="25.5" customHeight="1">
      <c r="A63" s="17" t="s">
        <v>94</v>
      </c>
      <c r="B63" s="56" t="s">
        <v>113</v>
      </c>
      <c r="C63" s="57"/>
      <c r="D63" s="57"/>
      <c r="E63" s="58"/>
      <c r="F63" s="12"/>
      <c r="G63" s="20">
        <f>SUM(G64:G67)</f>
        <v>5000</v>
      </c>
      <c r="H63" s="20">
        <f>SUM(H64:H67)</f>
        <v>0</v>
      </c>
      <c r="I63" s="20">
        <f t="shared" si="1"/>
        <v>5000</v>
      </c>
      <c r="J63" s="20">
        <f>SUM(J64:J67)</f>
        <v>169339.58</v>
      </c>
      <c r="K63" s="20">
        <f>SUM(K64:K67)</f>
        <v>0</v>
      </c>
      <c r="L63" s="20">
        <f t="shared" si="0"/>
        <v>169339.58</v>
      </c>
      <c r="N63" s="19"/>
      <c r="O63" s="104"/>
    </row>
    <row r="64" spans="1:15" s="2" customFormat="1" ht="25.5" customHeight="1">
      <c r="A64" s="22" t="s">
        <v>83</v>
      </c>
      <c r="B64" s="48" t="s">
        <v>114</v>
      </c>
      <c r="C64" s="49"/>
      <c r="D64" s="49"/>
      <c r="E64" s="50"/>
      <c r="F64" s="12"/>
      <c r="G64" s="20"/>
      <c r="H64" s="20"/>
      <c r="I64" s="20">
        <f t="shared" si="1"/>
        <v>0</v>
      </c>
      <c r="J64" s="20"/>
      <c r="K64" s="20"/>
      <c r="L64" s="20">
        <f t="shared" si="0"/>
        <v>0</v>
      </c>
      <c r="N64" s="104"/>
      <c r="O64" s="104"/>
    </row>
    <row r="65" spans="1:15" s="2" customFormat="1" ht="25.5" customHeight="1">
      <c r="A65" s="22" t="s">
        <v>84</v>
      </c>
      <c r="B65" s="48" t="s">
        <v>115</v>
      </c>
      <c r="C65" s="49"/>
      <c r="D65" s="49"/>
      <c r="E65" s="50"/>
      <c r="F65" s="12"/>
      <c r="G65" s="20">
        <v>5000</v>
      </c>
      <c r="H65" s="20"/>
      <c r="I65" s="20">
        <f t="shared" si="1"/>
        <v>5000</v>
      </c>
      <c r="J65" s="20"/>
      <c r="K65" s="20"/>
      <c r="L65" s="20">
        <f t="shared" si="0"/>
        <v>0</v>
      </c>
      <c r="N65" s="104"/>
      <c r="O65" s="104"/>
    </row>
    <row r="66" spans="1:15" s="2" customFormat="1" ht="25.5" customHeight="1">
      <c r="A66" s="22" t="s">
        <v>85</v>
      </c>
      <c r="B66" s="56" t="s">
        <v>116</v>
      </c>
      <c r="C66" s="49"/>
      <c r="D66" s="49"/>
      <c r="E66" s="50"/>
      <c r="F66" s="12"/>
      <c r="G66" s="20"/>
      <c r="H66" s="20"/>
      <c r="I66" s="20">
        <f t="shared" si="1"/>
        <v>0</v>
      </c>
      <c r="J66" s="20">
        <v>169339.58</v>
      </c>
      <c r="K66" s="20"/>
      <c r="L66" s="20">
        <f t="shared" si="0"/>
        <v>169339.58</v>
      </c>
      <c r="N66" s="104"/>
      <c r="O66" s="104"/>
    </row>
    <row r="67" spans="1:15" s="2" customFormat="1" ht="25.5" customHeight="1">
      <c r="A67" s="22" t="s">
        <v>95</v>
      </c>
      <c r="B67" s="48" t="s">
        <v>117</v>
      </c>
      <c r="C67" s="49"/>
      <c r="D67" s="49"/>
      <c r="E67" s="50"/>
      <c r="F67" s="12"/>
      <c r="G67" s="20"/>
      <c r="H67" s="20"/>
      <c r="I67" s="20">
        <f t="shared" si="1"/>
        <v>0</v>
      </c>
      <c r="J67" s="20"/>
      <c r="K67" s="20"/>
      <c r="L67" s="20">
        <f t="shared" si="0"/>
        <v>0</v>
      </c>
      <c r="N67" s="104"/>
      <c r="O67" s="104"/>
    </row>
    <row r="68" spans="1:15" s="2" customFormat="1" ht="25.5" customHeight="1">
      <c r="A68" s="22" t="s">
        <v>86</v>
      </c>
      <c r="B68" s="53" t="s">
        <v>118</v>
      </c>
      <c r="C68" s="54"/>
      <c r="D68" s="54"/>
      <c r="E68" s="55"/>
      <c r="F68" s="12"/>
      <c r="G68" s="20"/>
      <c r="H68" s="20"/>
      <c r="I68" s="20">
        <f t="shared" si="1"/>
        <v>0</v>
      </c>
      <c r="J68" s="20"/>
      <c r="K68" s="20"/>
      <c r="L68" s="20">
        <f t="shared" si="0"/>
        <v>0</v>
      </c>
      <c r="N68" s="104"/>
      <c r="O68" s="104"/>
    </row>
    <row r="69" spans="1:15" s="2" customFormat="1" ht="25.5" customHeight="1">
      <c r="A69" s="22" t="s">
        <v>87</v>
      </c>
      <c r="B69" s="53" t="s">
        <v>96</v>
      </c>
      <c r="C69" s="90"/>
      <c r="D69" s="90"/>
      <c r="E69" s="91"/>
      <c r="F69" s="12"/>
      <c r="G69" s="20"/>
      <c r="H69" s="20"/>
      <c r="I69" s="20">
        <f t="shared" si="1"/>
        <v>0</v>
      </c>
      <c r="J69" s="20"/>
      <c r="K69" s="20"/>
      <c r="L69" s="20">
        <f t="shared" si="0"/>
        <v>0</v>
      </c>
      <c r="N69" s="104"/>
      <c r="O69" s="104"/>
    </row>
    <row r="70" spans="1:15" s="2" customFormat="1" ht="25.5" customHeight="1">
      <c r="A70" s="22" t="s">
        <v>88</v>
      </c>
      <c r="B70" s="51" t="s">
        <v>97</v>
      </c>
      <c r="C70" s="49"/>
      <c r="D70" s="49"/>
      <c r="E70" s="50"/>
      <c r="F70" s="12"/>
      <c r="G70" s="20"/>
      <c r="H70" s="20"/>
      <c r="I70" s="20">
        <f t="shared" si="1"/>
        <v>0</v>
      </c>
      <c r="J70" s="20"/>
      <c r="K70" s="20"/>
      <c r="L70" s="20">
        <f t="shared" si="0"/>
        <v>0</v>
      </c>
      <c r="N70" s="104"/>
      <c r="O70" s="104"/>
    </row>
    <row r="71" spans="1:15" s="2" customFormat="1" ht="25.5" customHeight="1">
      <c r="A71" s="26" t="s">
        <v>98</v>
      </c>
      <c r="B71" s="87" t="s">
        <v>99</v>
      </c>
      <c r="C71" s="88"/>
      <c r="D71" s="88"/>
      <c r="E71" s="89"/>
      <c r="F71" s="12"/>
      <c r="G71" s="20"/>
      <c r="H71" s="20"/>
      <c r="I71" s="20">
        <f t="shared" si="1"/>
        <v>0</v>
      </c>
      <c r="J71" s="20"/>
      <c r="K71" s="20"/>
      <c r="L71" s="20">
        <f t="shared" si="0"/>
        <v>0</v>
      </c>
      <c r="N71" s="104"/>
      <c r="O71" s="104"/>
    </row>
    <row r="72" spans="1:15" s="2" customFormat="1" ht="25.5" customHeight="1">
      <c r="A72" s="26"/>
      <c r="B72" s="59" t="s">
        <v>100</v>
      </c>
      <c r="C72" s="49"/>
      <c r="D72" s="49"/>
      <c r="E72" s="50"/>
      <c r="F72" s="12"/>
      <c r="G72" s="20">
        <f>SUM(G74)-SUM(G73)</f>
        <v>-1429.4399999999987</v>
      </c>
      <c r="H72" s="20"/>
      <c r="I72" s="20">
        <f t="shared" si="1"/>
        <v>-1429.4399999999987</v>
      </c>
      <c r="J72" s="20">
        <f>SUM(J74)-SUM(J73)</f>
        <v>5916.93</v>
      </c>
      <c r="K72" s="20"/>
      <c r="L72" s="20">
        <f t="shared" si="0"/>
        <v>5916.93</v>
      </c>
      <c r="N72" s="103"/>
      <c r="O72" s="104"/>
    </row>
    <row r="73" spans="1:15" s="2" customFormat="1" ht="25.5" customHeight="1">
      <c r="A73" s="25"/>
      <c r="B73" s="59" t="s">
        <v>101</v>
      </c>
      <c r="C73" s="49"/>
      <c r="D73" s="49"/>
      <c r="E73" s="50"/>
      <c r="F73" s="12"/>
      <c r="G73" s="20">
        <v>14253.93</v>
      </c>
      <c r="H73" s="20"/>
      <c r="I73" s="20">
        <f t="shared" si="1"/>
        <v>14253.93</v>
      </c>
      <c r="J73" s="20">
        <v>8337</v>
      </c>
      <c r="K73" s="20"/>
      <c r="L73" s="20">
        <f t="shared" si="0"/>
        <v>8337</v>
      </c>
      <c r="N73" s="104"/>
      <c r="O73" s="104"/>
    </row>
    <row r="74" spans="1:15" s="2" customFormat="1" ht="25.5" customHeight="1">
      <c r="A74" s="27"/>
      <c r="B74" s="95" t="s">
        <v>102</v>
      </c>
      <c r="C74" s="49"/>
      <c r="D74" s="49"/>
      <c r="E74" s="50"/>
      <c r="F74" s="12"/>
      <c r="G74" s="20">
        <v>12824.490000000002</v>
      </c>
      <c r="H74" s="20"/>
      <c r="I74" s="20">
        <f t="shared" si="1"/>
        <v>12824.490000000002</v>
      </c>
      <c r="J74" s="20">
        <v>14253.93</v>
      </c>
      <c r="K74" s="20"/>
      <c r="L74" s="20">
        <f t="shared" si="0"/>
        <v>14253.93</v>
      </c>
      <c r="N74" s="104"/>
      <c r="O74" s="104"/>
    </row>
    <row r="75" spans="1:15" s="2" customFormat="1">
      <c r="A75" s="18"/>
      <c r="B75" s="19"/>
      <c r="C75" s="19"/>
      <c r="D75" s="19"/>
      <c r="E75" s="19"/>
      <c r="F75" s="19"/>
      <c r="G75" s="3"/>
      <c r="H75" s="3"/>
      <c r="I75" s="3"/>
      <c r="J75" s="3"/>
      <c r="K75" s="3"/>
      <c r="L75" s="3"/>
      <c r="N75" s="3"/>
      <c r="O75" s="3"/>
    </row>
    <row r="76" spans="1:15" s="2" customFormat="1">
      <c r="A76" s="29" t="s">
        <v>124</v>
      </c>
      <c r="B76" s="39" t="s">
        <v>126</v>
      </c>
      <c r="C76" s="39"/>
      <c r="D76" s="39"/>
      <c r="E76" s="39"/>
      <c r="F76" s="39"/>
      <c r="G76" s="39"/>
      <c r="H76" s="40"/>
      <c r="I76" s="41"/>
      <c r="J76" s="39" t="s">
        <v>128</v>
      </c>
      <c r="K76" s="39"/>
      <c r="L76" s="24"/>
      <c r="M76" s="24"/>
      <c r="N76" s="33"/>
      <c r="O76" s="30"/>
    </row>
    <row r="77" spans="1:15" s="2" customFormat="1">
      <c r="A77" s="99" t="s">
        <v>123</v>
      </c>
      <c r="B77" s="99"/>
      <c r="C77" s="99"/>
      <c r="D77" s="99"/>
      <c r="E77" s="99"/>
      <c r="F77" s="99"/>
      <c r="G77" s="99"/>
      <c r="H77" s="36" t="s">
        <v>120</v>
      </c>
      <c r="I77" s="7"/>
      <c r="J77" s="100" t="s">
        <v>121</v>
      </c>
      <c r="K77" s="100"/>
      <c r="L77" s="24"/>
      <c r="M77" s="24"/>
      <c r="N77" s="33"/>
      <c r="O77" s="30"/>
    </row>
    <row r="78" spans="1:15" s="2" customFormat="1">
      <c r="L78" s="24"/>
      <c r="M78" s="24"/>
      <c r="N78" s="33"/>
      <c r="O78" s="30"/>
    </row>
    <row r="79" spans="1:15" s="2" customFormat="1">
      <c r="A79" s="37" t="s">
        <v>124</v>
      </c>
      <c r="B79" s="42" t="s">
        <v>127</v>
      </c>
      <c r="C79" s="42"/>
      <c r="D79" s="42"/>
      <c r="E79" s="42"/>
      <c r="F79" s="42"/>
      <c r="G79" s="42"/>
      <c r="H79" s="43"/>
      <c r="I79" s="44"/>
      <c r="J79" s="42" t="s">
        <v>129</v>
      </c>
      <c r="K79" s="42"/>
      <c r="L79" s="24"/>
      <c r="M79" s="24"/>
      <c r="N79" s="33"/>
      <c r="O79" s="30"/>
    </row>
    <row r="80" spans="1:15" s="2" customFormat="1">
      <c r="A80" s="97" t="s">
        <v>122</v>
      </c>
      <c r="B80" s="97"/>
      <c r="C80" s="97"/>
      <c r="D80" s="97"/>
      <c r="E80" s="97"/>
      <c r="F80" s="97"/>
      <c r="G80" s="97"/>
      <c r="H80" s="38" t="s">
        <v>120</v>
      </c>
      <c r="I80" s="32"/>
      <c r="J80" s="98" t="s">
        <v>121</v>
      </c>
      <c r="K80" s="98"/>
      <c r="L80" s="24"/>
      <c r="M80" s="24"/>
      <c r="N80" s="33"/>
      <c r="O80" s="30"/>
    </row>
    <row r="81" spans="2:15" s="2" customFormat="1">
      <c r="B81" s="96"/>
      <c r="C81" s="96"/>
      <c r="D81" s="96"/>
      <c r="E81" s="96"/>
      <c r="F81" s="96"/>
      <c r="G81" s="96"/>
      <c r="H81" s="96"/>
      <c r="I81" s="29"/>
      <c r="J81" s="28" t="s">
        <v>103</v>
      </c>
      <c r="K81" s="92"/>
      <c r="L81" s="92"/>
      <c r="M81" s="92"/>
      <c r="N81" s="93"/>
      <c r="O81" s="94"/>
    </row>
    <row r="82" spans="2:15" s="2" customFormat="1">
      <c r="B82" s="29"/>
      <c r="C82" s="29"/>
      <c r="D82" s="29"/>
      <c r="E82" s="29"/>
      <c r="F82" s="29"/>
      <c r="G82" s="29"/>
      <c r="H82" s="29"/>
      <c r="I82" s="29"/>
      <c r="J82" s="28"/>
      <c r="K82" s="28"/>
      <c r="L82" s="28"/>
      <c r="M82" s="28"/>
      <c r="N82" s="31"/>
      <c r="O82" s="30"/>
    </row>
    <row r="83" spans="2:15" s="2" customFormat="1" ht="12.75" customHeight="1">
      <c r="E83" s="3"/>
      <c r="H83" s="21"/>
      <c r="I83" s="21"/>
    </row>
  </sheetData>
  <mergeCells count="80">
    <mergeCell ref="K81:M81"/>
    <mergeCell ref="N81:O81"/>
    <mergeCell ref="B73:E73"/>
    <mergeCell ref="B74:E74"/>
    <mergeCell ref="B81:H81"/>
    <mergeCell ref="A80:G80"/>
    <mergeCell ref="J80:K80"/>
    <mergeCell ref="A77:G77"/>
    <mergeCell ref="J77:K77"/>
    <mergeCell ref="B71:E71"/>
    <mergeCell ref="B69:E69"/>
    <mergeCell ref="B70:E70"/>
    <mergeCell ref="B72:E72"/>
    <mergeCell ref="B61:E61"/>
    <mergeCell ref="B68:E68"/>
    <mergeCell ref="B67:E67"/>
    <mergeCell ref="B65:E65"/>
    <mergeCell ref="B66:E66"/>
    <mergeCell ref="B18:E18"/>
    <mergeCell ref="B19:E19"/>
    <mergeCell ref="B52:E52"/>
    <mergeCell ref="B37:E37"/>
    <mergeCell ref="B38:E38"/>
    <mergeCell ref="B39:E39"/>
    <mergeCell ref="B40:E40"/>
    <mergeCell ref="B41:E41"/>
    <mergeCell ref="B42:E42"/>
    <mergeCell ref="B24:E24"/>
    <mergeCell ref="B35:E35"/>
    <mergeCell ref="B25:E25"/>
    <mergeCell ref="B27:E27"/>
    <mergeCell ref="B28:E28"/>
    <mergeCell ref="B26:E26"/>
    <mergeCell ref="B20:E20"/>
    <mergeCell ref="A14:K14"/>
    <mergeCell ref="A16:A17"/>
    <mergeCell ref="B16:E17"/>
    <mergeCell ref="F16:F17"/>
    <mergeCell ref="G16:I16"/>
    <mergeCell ref="J16:L16"/>
    <mergeCell ref="F15:L15"/>
    <mergeCell ref="A10:K10"/>
    <mergeCell ref="A11:K11"/>
    <mergeCell ref="E8:I8"/>
    <mergeCell ref="A13:K13"/>
    <mergeCell ref="A3:K4"/>
    <mergeCell ref="A5:K5"/>
    <mergeCell ref="A6:K6"/>
    <mergeCell ref="A9:F9"/>
    <mergeCell ref="E7:I7"/>
    <mergeCell ref="B23:E23"/>
    <mergeCell ref="B63:E63"/>
    <mergeCell ref="B44:E44"/>
    <mergeCell ref="B51:E51"/>
    <mergeCell ref="B53:E53"/>
    <mergeCell ref="B29:E29"/>
    <mergeCell ref="B30:E30"/>
    <mergeCell ref="B31:E31"/>
    <mergeCell ref="B32:E32"/>
    <mergeCell ref="B33:E33"/>
    <mergeCell ref="B34:E34"/>
    <mergeCell ref="B45:E45"/>
    <mergeCell ref="B36:E36"/>
    <mergeCell ref="B55:E55"/>
    <mergeCell ref="N16:O16"/>
    <mergeCell ref="B64:E64"/>
    <mergeCell ref="B47:E47"/>
    <mergeCell ref="B48:E48"/>
    <mergeCell ref="B49:E49"/>
    <mergeCell ref="B50:E50"/>
    <mergeCell ref="B43:E43"/>
    <mergeCell ref="B54:E54"/>
    <mergeCell ref="B57:E57"/>
    <mergeCell ref="B58:E58"/>
    <mergeCell ref="B59:E59"/>
    <mergeCell ref="B62:E62"/>
    <mergeCell ref="B46:E46"/>
    <mergeCell ref="B60:E60"/>
    <mergeCell ref="B21:E21"/>
    <mergeCell ref="B22:E22"/>
  </mergeCells>
  <phoneticPr fontId="0" type="noConversion"/>
  <pageMargins left="0.19685039370078741" right="0.19685039370078741" top="0.59055118110236227" bottom="0.59055118110236227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2priedas</vt:lpstr>
      <vt:lpstr>'2priedas'!Spausdinti_pavadinimus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Svietimo ir Mokslo</dc:creator>
  <cp:lastModifiedBy>Svietimo ir Mokslo</cp:lastModifiedBy>
  <cp:lastPrinted>2014-02-20T11:36:47Z</cp:lastPrinted>
  <dcterms:created xsi:type="dcterms:W3CDTF">2009-07-20T14:30:53Z</dcterms:created>
  <dcterms:modified xsi:type="dcterms:W3CDTF">2014-02-21T10:01:10Z</dcterms:modified>
</cp:coreProperties>
</file>